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985" windowHeight="9120" activeTab="1"/>
  </bookViews>
  <sheets>
    <sheet name="住所別計" sheetId="1" r:id="rId1"/>
    <sheet name="全体計" sheetId="2" r:id="rId2"/>
    <sheet name="計算" sheetId="3" r:id="rId3"/>
  </sheets>
  <definedNames>
    <definedName name="_xlnm.Print_Area" localSheetId="1">'全体計'!$A$1:$I$15</definedName>
  </definedNames>
  <calcPr fullCalcOnLoad="1"/>
</workbook>
</file>

<file path=xl/comments1.xml><?xml version="1.0" encoding="utf-8"?>
<comments xmlns="http://schemas.openxmlformats.org/spreadsheetml/2006/main">
  <authors>
    <author>LWS1035</author>
  </authors>
  <commentList>
    <comment ref="A8" authorId="0">
      <text>
        <r>
          <rPr>
            <b/>
            <sz val="9"/>
            <rFont val="MS P ゴシック"/>
            <family val="3"/>
          </rPr>
          <t>8 和合</t>
        </r>
      </text>
    </comment>
    <comment ref="A9" authorId="0">
      <text>
        <r>
          <rPr>
            <b/>
            <sz val="9"/>
            <rFont val="MS P ゴシック"/>
            <family val="3"/>
          </rPr>
          <t>6 和合</t>
        </r>
      </text>
    </comment>
    <comment ref="A22" authorId="0">
      <text>
        <r>
          <rPr>
            <b/>
            <sz val="9"/>
            <rFont val="MS P ゴシック"/>
            <family val="3"/>
          </rPr>
          <t>8 和合</t>
        </r>
      </text>
    </comment>
    <comment ref="A23" authorId="0">
      <text>
        <r>
          <rPr>
            <b/>
            <sz val="9"/>
            <rFont val="MS P ゴシック"/>
            <family val="3"/>
          </rPr>
          <t>6 和合</t>
        </r>
      </text>
    </comment>
  </commentList>
</comments>
</file>

<file path=xl/comments2.xml><?xml version="1.0" encoding="utf-8"?>
<comments xmlns="http://schemas.openxmlformats.org/spreadsheetml/2006/main">
  <authors>
    <author>LWS1035</author>
  </authors>
  <commentList>
    <comment ref="I3" authorId="0">
      <text>
        <r>
          <rPr>
            <sz val="16"/>
            <rFont val="MS P ゴシック"/>
            <family val="3"/>
          </rPr>
          <t>「計算」の合計と
合ってくるはず</t>
        </r>
      </text>
    </comment>
    <comment ref="I4" authorId="0">
      <text>
        <r>
          <rPr>
            <b/>
            <sz val="14"/>
            <rFont val="MS P ゴシック"/>
            <family val="3"/>
          </rPr>
          <t>自動計算</t>
        </r>
      </text>
    </comment>
    <comment ref="I6" authorId="0">
      <text>
        <r>
          <rPr>
            <sz val="16"/>
            <rFont val="MS P ゴシック"/>
            <family val="3"/>
          </rPr>
          <t>「計算」の合計と
合ってくるはず</t>
        </r>
      </text>
    </comment>
  </commentList>
</comments>
</file>

<file path=xl/comments3.xml><?xml version="1.0" encoding="utf-8"?>
<comments xmlns="http://schemas.openxmlformats.org/spreadsheetml/2006/main">
  <authors>
    <author>LWS1035</author>
  </authors>
  <commentList>
    <comment ref="A1" authorId="0">
      <text>
        <r>
          <rPr>
            <sz val="14"/>
            <rFont val="MS P ゴシック"/>
            <family val="3"/>
          </rPr>
          <t>○月分異動者リストの私が手書きで集計したところを入力する。
　　　　　　＆
コピーを野馬くんに渡すこと。</t>
        </r>
      </text>
    </comment>
  </commentList>
</comments>
</file>

<file path=xl/sharedStrings.xml><?xml version="1.0" encoding="utf-8"?>
<sst xmlns="http://schemas.openxmlformats.org/spreadsheetml/2006/main" count="67" uniqueCount="36">
  <si>
    <t>男</t>
  </si>
  <si>
    <t>女</t>
  </si>
  <si>
    <t>計</t>
  </si>
  <si>
    <t>世帯数</t>
  </si>
  <si>
    <t>富草</t>
  </si>
  <si>
    <t>和合東部</t>
  </si>
  <si>
    <t>和合</t>
  </si>
  <si>
    <t>新野</t>
  </si>
  <si>
    <t>合計</t>
  </si>
  <si>
    <t>大下条</t>
  </si>
  <si>
    <t>人</t>
  </si>
  <si>
    <t>口</t>
  </si>
  <si>
    <t>本庁</t>
  </si>
  <si>
    <t>（東部）</t>
  </si>
  <si>
    <t>富　　　草</t>
  </si>
  <si>
    <t>北　　　條</t>
  </si>
  <si>
    <t>東　　　條</t>
  </si>
  <si>
    <t>西　　　條</t>
  </si>
  <si>
    <t>南　　　條</t>
  </si>
  <si>
    <t>和　　　合</t>
  </si>
  <si>
    <t>新　　　野</t>
  </si>
  <si>
    <t>(東部は本庁へ含む)</t>
  </si>
  <si>
    <t>前月比</t>
  </si>
  <si>
    <t>転入</t>
  </si>
  <si>
    <t>出生</t>
  </si>
  <si>
    <t>死亡</t>
  </si>
  <si>
    <t>転居</t>
  </si>
  <si>
    <t>主変</t>
  </si>
  <si>
    <t>世帯</t>
  </si>
  <si>
    <t>職権記載</t>
  </si>
  <si>
    <t>職権消除</t>
  </si>
  <si>
    <t xml:space="preserve"> </t>
  </si>
  <si>
    <t>世帯分・合</t>
  </si>
  <si>
    <t>前月のデータ</t>
  </si>
  <si>
    <t>転出(転出取消含)</t>
  </si>
  <si>
    <t>2月分異動者リスト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</si>
</sst>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49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MS P ゴシック"/>
      <family val="3"/>
    </font>
    <font>
      <sz val="16"/>
      <name val="MS P ゴシック"/>
      <family val="3"/>
    </font>
    <font>
      <b/>
      <sz val="9"/>
      <name val="MS P ゴシック"/>
      <family val="3"/>
    </font>
    <font>
      <b/>
      <sz val="14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8" fontId="1" fillId="0" borderId="15" xfId="49" applyFont="1" applyBorder="1" applyAlignment="1">
      <alignment vertical="center"/>
    </xf>
    <xf numFmtId="38" fontId="1" fillId="33" borderId="15" xfId="49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6" borderId="16" xfId="0" applyFont="1" applyFill="1" applyBorder="1" applyAlignment="1">
      <alignment vertical="center"/>
    </xf>
    <xf numFmtId="38" fontId="3" fillId="6" borderId="0" xfId="49" applyFont="1" applyFill="1" applyBorder="1" applyAlignment="1">
      <alignment vertical="center"/>
    </xf>
    <xf numFmtId="58" fontId="1" fillId="34" borderId="0" xfId="0" applyNumberFormat="1" applyFont="1" applyFill="1" applyBorder="1" applyAlignment="1">
      <alignment horizontal="center" vertical="center"/>
    </xf>
    <xf numFmtId="38" fontId="3" fillId="4" borderId="0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58" fontId="3" fillId="0" borderId="0" xfId="0" applyNumberFormat="1" applyFont="1" applyBorder="1" applyAlignment="1">
      <alignment vertical="center"/>
    </xf>
    <xf numFmtId="176" fontId="3" fillId="34" borderId="0" xfId="0" applyNumberFormat="1" applyFont="1" applyFill="1" applyAlignment="1">
      <alignment horizontal="center" vertical="center"/>
    </xf>
    <xf numFmtId="176" fontId="3" fillId="4" borderId="0" xfId="0" applyNumberFormat="1" applyFont="1" applyFill="1" applyAlignment="1">
      <alignment horizontal="center" vertical="center"/>
    </xf>
    <xf numFmtId="176" fontId="3" fillId="4" borderId="0" xfId="49" applyNumberFormat="1" applyFont="1" applyFill="1" applyBorder="1" applyAlignment="1">
      <alignment vertical="center"/>
    </xf>
    <xf numFmtId="38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distributed" vertical="distributed" indent="3"/>
    </xf>
    <xf numFmtId="176" fontId="3" fillId="12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58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133350</xdr:rowOff>
    </xdr:from>
    <xdr:to>
      <xdr:col>7</xdr:col>
      <xdr:colOff>504825</xdr:colOff>
      <xdr:row>13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2752725"/>
          <a:ext cx="6334125" cy="438150"/>
        </a:xfrm>
        <a:prstGeom prst="rect">
          <a:avLst/>
        </a:prstGeom>
        <a:solidFill>
          <a:srgbClr val="FDEADA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HGSｺﾞｼｯｸE"/>
              <a:ea typeface="HGSｺﾞｼｯｸE"/>
              <a:cs typeface="HGSｺﾞｼｯｸE"/>
            </a:rPr>
            <a:t>↓</a:t>
          </a:r>
          <a:r>
            <a:rPr lang="en-US" cap="none" sz="2000" b="1" i="0" u="none" baseline="0">
              <a:solidFill>
                <a:srgbClr val="FFFFFF"/>
              </a:solidFill>
              <a:latin typeface="HGSｺﾞｼｯｸE"/>
              <a:ea typeface="HGSｺﾞｼｯｸE"/>
              <a:cs typeface="HGSｺﾞｼｯｸE"/>
            </a:rPr>
            <a:t>今月分を入力する前に上の表をコピペすること！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23.00390625" style="9" bestFit="1" customWidth="1"/>
    <col min="2" max="16384" width="9.00390625" style="1" customWidth="1"/>
  </cols>
  <sheetData>
    <row r="1" ht="18.75">
      <c r="A1" s="25">
        <v>45352</v>
      </c>
    </row>
    <row r="2" spans="1:5" s="9" customFormat="1" ht="18.75">
      <c r="A2" s="10"/>
      <c r="B2" s="10" t="s">
        <v>0</v>
      </c>
      <c r="C2" s="10" t="s">
        <v>1</v>
      </c>
      <c r="D2" s="10" t="s">
        <v>2</v>
      </c>
      <c r="E2" s="10" t="s">
        <v>3</v>
      </c>
    </row>
    <row r="3" spans="1:5" ht="18.75">
      <c r="A3" s="10" t="s">
        <v>14</v>
      </c>
      <c r="B3" s="12">
        <v>592</v>
      </c>
      <c r="C3" s="12">
        <v>585</v>
      </c>
      <c r="D3" s="11">
        <f>SUM(B3:C3)</f>
        <v>1177</v>
      </c>
      <c r="E3" s="12">
        <v>549</v>
      </c>
    </row>
    <row r="4" spans="1:5" ht="18.75">
      <c r="A4" s="10" t="s">
        <v>15</v>
      </c>
      <c r="B4" s="12">
        <v>316</v>
      </c>
      <c r="C4" s="12">
        <v>333</v>
      </c>
      <c r="D4" s="11">
        <f aca="true" t="shared" si="0" ref="D4:D10">SUM(B4:C4)</f>
        <v>649</v>
      </c>
      <c r="E4" s="12">
        <v>378</v>
      </c>
    </row>
    <row r="5" spans="1:5" ht="18.75">
      <c r="A5" s="10" t="s">
        <v>16</v>
      </c>
      <c r="B5" s="12">
        <v>185</v>
      </c>
      <c r="C5" s="12">
        <v>175</v>
      </c>
      <c r="D5" s="11">
        <f t="shared" si="0"/>
        <v>360</v>
      </c>
      <c r="E5" s="12">
        <v>142</v>
      </c>
    </row>
    <row r="6" spans="1:5" ht="18.75">
      <c r="A6" s="10" t="s">
        <v>17</v>
      </c>
      <c r="B6" s="12">
        <v>210</v>
      </c>
      <c r="C6" s="12">
        <v>248</v>
      </c>
      <c r="D6" s="11">
        <f t="shared" si="0"/>
        <v>458</v>
      </c>
      <c r="E6" s="12">
        <v>184</v>
      </c>
    </row>
    <row r="7" spans="1:5" ht="18.75">
      <c r="A7" s="10" t="s">
        <v>18</v>
      </c>
      <c r="B7" s="12">
        <v>126</v>
      </c>
      <c r="C7" s="12">
        <v>118</v>
      </c>
      <c r="D7" s="11">
        <f t="shared" si="0"/>
        <v>244</v>
      </c>
      <c r="E7" s="12">
        <v>96</v>
      </c>
    </row>
    <row r="8" spans="1:5" ht="18.75">
      <c r="A8" s="10" t="s">
        <v>5</v>
      </c>
      <c r="B8" s="12">
        <v>23</v>
      </c>
      <c r="C8" s="12">
        <v>23</v>
      </c>
      <c r="D8" s="11">
        <f t="shared" si="0"/>
        <v>46</v>
      </c>
      <c r="E8" s="12">
        <v>19</v>
      </c>
    </row>
    <row r="9" spans="1:5" ht="18.75">
      <c r="A9" s="10" t="s">
        <v>19</v>
      </c>
      <c r="B9" s="12">
        <v>73</v>
      </c>
      <c r="C9" s="12">
        <v>71</v>
      </c>
      <c r="D9" s="11">
        <f t="shared" si="0"/>
        <v>144</v>
      </c>
      <c r="E9" s="12">
        <v>79</v>
      </c>
    </row>
    <row r="10" spans="1:5" ht="18.75">
      <c r="A10" s="10" t="s">
        <v>20</v>
      </c>
      <c r="B10" s="12">
        <v>454</v>
      </c>
      <c r="C10" s="12">
        <v>529</v>
      </c>
      <c r="D10" s="11">
        <f t="shared" si="0"/>
        <v>983</v>
      </c>
      <c r="E10" s="12">
        <v>494</v>
      </c>
    </row>
    <row r="11" ht="18.75"/>
    <row r="12" ht="18.75"/>
    <row r="13" ht="18.75"/>
    <row r="14" ht="18.75"/>
    <row r="15" ht="18.75">
      <c r="A15" s="37" t="s">
        <v>33</v>
      </c>
    </row>
    <row r="16" spans="1:11" ht="18.75">
      <c r="A16" s="10"/>
      <c r="B16" s="10" t="s">
        <v>0</v>
      </c>
      <c r="C16" s="10" t="s">
        <v>1</v>
      </c>
      <c r="D16" s="10" t="s">
        <v>2</v>
      </c>
      <c r="E16" s="10" t="s">
        <v>3</v>
      </c>
      <c r="G16" s="34"/>
      <c r="H16" s="34"/>
      <c r="I16" s="34"/>
      <c r="J16" s="34"/>
      <c r="K16" s="34"/>
    </row>
    <row r="17" spans="1:11" ht="18.75">
      <c r="A17" s="10" t="s">
        <v>14</v>
      </c>
      <c r="B17" s="12">
        <v>594</v>
      </c>
      <c r="C17" s="12">
        <v>585</v>
      </c>
      <c r="D17" s="11">
        <f>SUM(B17:C17)</f>
        <v>1179</v>
      </c>
      <c r="E17" s="12">
        <v>551</v>
      </c>
      <c r="G17" s="35"/>
      <c r="H17" s="36"/>
      <c r="I17" s="36"/>
      <c r="J17" s="36"/>
      <c r="K17" s="36"/>
    </row>
    <row r="18" spans="1:5" ht="18.75">
      <c r="A18" s="10" t="s">
        <v>15</v>
      </c>
      <c r="B18" s="12">
        <v>316</v>
      </c>
      <c r="C18" s="12">
        <v>333</v>
      </c>
      <c r="D18" s="11">
        <f aca="true" t="shared" si="1" ref="D18:D24">SUM(B18:C18)</f>
        <v>649</v>
      </c>
      <c r="E18" s="12">
        <v>376</v>
      </c>
    </row>
    <row r="19" spans="1:5" ht="18.75">
      <c r="A19" s="10" t="s">
        <v>16</v>
      </c>
      <c r="B19" s="12">
        <v>186</v>
      </c>
      <c r="C19" s="12">
        <v>177</v>
      </c>
      <c r="D19" s="11">
        <f t="shared" si="1"/>
        <v>363</v>
      </c>
      <c r="E19" s="12">
        <v>143</v>
      </c>
    </row>
    <row r="20" spans="1:5" ht="18.75">
      <c r="A20" s="10" t="s">
        <v>17</v>
      </c>
      <c r="B20" s="12">
        <v>211</v>
      </c>
      <c r="C20" s="12">
        <v>249</v>
      </c>
      <c r="D20" s="11">
        <f t="shared" si="1"/>
        <v>460</v>
      </c>
      <c r="E20" s="12">
        <v>185</v>
      </c>
    </row>
    <row r="21" spans="1:5" ht="18.75">
      <c r="A21" s="10" t="s">
        <v>18</v>
      </c>
      <c r="B21" s="12">
        <v>129</v>
      </c>
      <c r="C21" s="12">
        <v>118</v>
      </c>
      <c r="D21" s="11">
        <f t="shared" si="1"/>
        <v>247</v>
      </c>
      <c r="E21" s="12">
        <v>97</v>
      </c>
    </row>
    <row r="22" spans="1:5" ht="18.75">
      <c r="A22" s="10" t="s">
        <v>5</v>
      </c>
      <c r="B22" s="12">
        <v>23</v>
      </c>
      <c r="C22" s="12">
        <v>23</v>
      </c>
      <c r="D22" s="11">
        <f t="shared" si="1"/>
        <v>46</v>
      </c>
      <c r="E22" s="12">
        <v>19</v>
      </c>
    </row>
    <row r="23" spans="1:5" ht="18.75">
      <c r="A23" s="10" t="s">
        <v>19</v>
      </c>
      <c r="B23" s="12">
        <v>73</v>
      </c>
      <c r="C23" s="12">
        <v>72</v>
      </c>
      <c r="D23" s="11">
        <f t="shared" si="1"/>
        <v>145</v>
      </c>
      <c r="E23" s="12">
        <v>80</v>
      </c>
    </row>
    <row r="24" spans="1:5" ht="18.75">
      <c r="A24" s="10" t="s">
        <v>20</v>
      </c>
      <c r="B24" s="12">
        <v>451</v>
      </c>
      <c r="C24" s="12">
        <v>527</v>
      </c>
      <c r="D24" s="11">
        <f t="shared" si="1"/>
        <v>978</v>
      </c>
      <c r="E24" s="12">
        <v>491</v>
      </c>
    </row>
    <row r="25" spans="1:5" ht="18.75">
      <c r="A25" s="9" t="s">
        <v>2</v>
      </c>
      <c r="B25" s="33">
        <f>SUM(B17:B24)</f>
        <v>1983</v>
      </c>
      <c r="C25" s="33">
        <f>SUM(C17:C24)</f>
        <v>2084</v>
      </c>
      <c r="D25" s="33">
        <f>SUM(D17:D24)</f>
        <v>4067</v>
      </c>
      <c r="E25" s="33">
        <f>SUM(E17:E24)</f>
        <v>1942</v>
      </c>
    </row>
    <row r="26" spans="1:5" ht="18.75">
      <c r="A26" s="34"/>
      <c r="B26" s="34"/>
      <c r="C26" s="34"/>
      <c r="D26" s="34"/>
      <c r="E26" s="34"/>
    </row>
    <row r="27" spans="1:5" ht="19.5" customHeight="1">
      <c r="A27" s="38"/>
      <c r="B27" s="36"/>
      <c r="C27" s="36"/>
      <c r="D27" s="36"/>
      <c r="E27" s="36"/>
    </row>
  </sheetData>
  <sheetProtection/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tabSelected="1" view="pageBreakPreview" zoomScale="70" zoomScaleSheetLayoutView="70" zoomScalePageLayoutView="0" workbookViewId="0" topLeftCell="A1">
      <selection activeCell="G8" sqref="G8"/>
    </sheetView>
  </sheetViews>
  <sheetFormatPr defaultColWidth="9.00390625" defaultRowHeight="13.5"/>
  <cols>
    <col min="1" max="2" width="6.625" style="3" customWidth="1"/>
    <col min="3" max="8" width="11.875" style="2" customWidth="1"/>
    <col min="9" max="9" width="9.875" style="2" customWidth="1"/>
    <col min="10" max="13" width="9.00390625" style="2" customWidth="1"/>
    <col min="14" max="15" width="6.625" style="3" customWidth="1"/>
    <col min="16" max="21" width="11.875" style="2" customWidth="1"/>
    <col min="22" max="16384" width="9.00390625" style="2" customWidth="1"/>
  </cols>
  <sheetData>
    <row r="1" spans="1:21" ht="40.5" customHeight="1">
      <c r="A1" s="46">
        <f>'住所別計'!A1</f>
        <v>45352</v>
      </c>
      <c r="B1" s="47"/>
      <c r="C1" s="47"/>
      <c r="D1" s="47"/>
      <c r="E1" s="47"/>
      <c r="F1" s="47"/>
      <c r="G1" s="47"/>
      <c r="H1" s="45"/>
      <c r="I1" s="14" t="s">
        <v>22</v>
      </c>
      <c r="N1" s="29"/>
      <c r="O1" s="29"/>
      <c r="P1" s="29"/>
      <c r="Q1" s="29"/>
      <c r="R1" s="29"/>
      <c r="S1" s="29"/>
      <c r="T1" s="29"/>
      <c r="U1" s="29"/>
    </row>
    <row r="2" spans="1:21" s="3" customFormat="1" ht="40.5" customHeight="1">
      <c r="A2" s="5"/>
      <c r="B2" s="6"/>
      <c r="C2" s="4" t="s">
        <v>9</v>
      </c>
      <c r="D2" s="4" t="s">
        <v>7</v>
      </c>
      <c r="E2" s="4" t="s">
        <v>6</v>
      </c>
      <c r="F2" s="4" t="s">
        <v>4</v>
      </c>
      <c r="G2" s="4"/>
      <c r="H2" s="4" t="s">
        <v>8</v>
      </c>
      <c r="N2" s="29"/>
      <c r="O2" s="29"/>
      <c r="P2" s="29"/>
      <c r="Q2" s="29"/>
      <c r="R2" s="29"/>
      <c r="S2" s="29"/>
      <c r="T2" s="29"/>
      <c r="U2" s="29"/>
    </row>
    <row r="3" spans="1:21" ht="40.5" customHeight="1">
      <c r="A3" s="44" t="s">
        <v>3</v>
      </c>
      <c r="B3" s="45"/>
      <c r="C3" s="13">
        <f>SUM('住所別計'!E4:E7)</f>
        <v>800</v>
      </c>
      <c r="D3" s="13">
        <f>SUM('住所別計'!E10)</f>
        <v>494</v>
      </c>
      <c r="E3" s="13">
        <f>SUM('住所別計'!E8:E9)</f>
        <v>98</v>
      </c>
      <c r="F3" s="13">
        <f>SUM('住所別計'!E3)</f>
        <v>549</v>
      </c>
      <c r="G3" s="13"/>
      <c r="H3" s="13">
        <f>SUM(C3:G3)</f>
        <v>1941</v>
      </c>
      <c r="I3" s="30">
        <f>H3-'住所別計'!E25</f>
        <v>-1</v>
      </c>
      <c r="N3" s="29"/>
      <c r="O3" s="29"/>
      <c r="P3" s="29"/>
      <c r="Q3" s="29"/>
      <c r="R3" s="29"/>
      <c r="S3" s="29"/>
      <c r="T3" s="29"/>
      <c r="U3" s="29"/>
    </row>
    <row r="4" spans="1:21" ht="40.5" customHeight="1">
      <c r="A4" s="7" t="s">
        <v>10</v>
      </c>
      <c r="B4" s="4" t="s">
        <v>0</v>
      </c>
      <c r="C4" s="13">
        <f>SUM('住所別計'!B4:B7)</f>
        <v>837</v>
      </c>
      <c r="D4" s="13">
        <f>SUM('住所別計'!B10)</f>
        <v>454</v>
      </c>
      <c r="E4" s="13">
        <f>SUM('住所別計'!B8:B9)</f>
        <v>96</v>
      </c>
      <c r="F4" s="13">
        <f>SUM('住所別計'!B3)</f>
        <v>592</v>
      </c>
      <c r="G4" s="13"/>
      <c r="H4" s="13">
        <f>SUM(C4:G4)</f>
        <v>1979</v>
      </c>
      <c r="I4" s="31">
        <f>H4-'住所別計'!B25</f>
        <v>-4</v>
      </c>
      <c r="N4" s="29"/>
      <c r="O4" s="29"/>
      <c r="P4" s="29"/>
      <c r="Q4" s="29"/>
      <c r="R4" s="29"/>
      <c r="S4" s="29"/>
      <c r="T4" s="29"/>
      <c r="U4" s="29"/>
    </row>
    <row r="5" spans="1:21" ht="40.5" customHeight="1">
      <c r="A5" s="8" t="s">
        <v>11</v>
      </c>
      <c r="B5" s="4" t="s">
        <v>1</v>
      </c>
      <c r="C5" s="13">
        <f>SUM('住所別計'!C4:C7)</f>
        <v>874</v>
      </c>
      <c r="D5" s="13">
        <f>SUM('住所別計'!C10)</f>
        <v>529</v>
      </c>
      <c r="E5" s="13">
        <f>SUM('住所別計'!C8:C9)</f>
        <v>94</v>
      </c>
      <c r="F5" s="13">
        <f>SUM('住所別計'!C3)</f>
        <v>585</v>
      </c>
      <c r="G5" s="13"/>
      <c r="H5" s="13">
        <f>SUM(C5:G5)</f>
        <v>2082</v>
      </c>
      <c r="I5" s="31">
        <f>H5-'住所別計'!C25</f>
        <v>-2</v>
      </c>
      <c r="N5" s="29"/>
      <c r="O5" s="29"/>
      <c r="P5" s="29"/>
      <c r="Q5" s="29"/>
      <c r="R5" s="29"/>
      <c r="S5" s="29"/>
      <c r="T5" s="29"/>
      <c r="U5" s="29"/>
    </row>
    <row r="6" spans="1:21" ht="40.5" customHeight="1">
      <c r="A6" s="44" t="s">
        <v>2</v>
      </c>
      <c r="B6" s="45"/>
      <c r="C6" s="13">
        <f>SUM(C4:C5)</f>
        <v>1711</v>
      </c>
      <c r="D6" s="13">
        <f>SUM(D4:D5)</f>
        <v>983</v>
      </c>
      <c r="E6" s="13">
        <f>SUM(E4:E5)</f>
        <v>190</v>
      </c>
      <c r="F6" s="13">
        <f>SUM(F4:F5)</f>
        <v>1177</v>
      </c>
      <c r="G6" s="13"/>
      <c r="H6" s="13">
        <f>SUM(C6:G6)</f>
        <v>4061</v>
      </c>
      <c r="I6" s="39">
        <f>H6-'住所別計'!D25</f>
        <v>-6</v>
      </c>
      <c r="K6" s="2" t="s">
        <v>31</v>
      </c>
      <c r="N6" s="29"/>
      <c r="O6" s="29"/>
      <c r="P6" s="29"/>
      <c r="Q6" s="29"/>
      <c r="R6" s="29"/>
      <c r="S6" s="29"/>
      <c r="T6" s="29"/>
      <c r="U6" s="29"/>
    </row>
    <row r="7" spans="1:21" ht="40.5" customHeight="1">
      <c r="A7" s="48" t="s">
        <v>22</v>
      </c>
      <c r="B7" s="48"/>
      <c r="C7" s="32">
        <f>'全体計'!C6-(SUM('住所別計'!D18:D21))</f>
        <v>-8</v>
      </c>
      <c r="D7" s="32">
        <f>D6-'住所別計'!D24</f>
        <v>5</v>
      </c>
      <c r="E7" s="32">
        <f>E6-(SUM('住所別計'!D22:D23))</f>
        <v>-1</v>
      </c>
      <c r="F7" s="32">
        <f>F6-'住所別計'!D17</f>
        <v>-2</v>
      </c>
      <c r="G7" s="27"/>
      <c r="H7" s="27"/>
      <c r="I7" s="3"/>
      <c r="N7" s="42"/>
      <c r="O7" s="42"/>
      <c r="P7" s="26"/>
      <c r="Q7" s="26"/>
      <c r="R7" s="26"/>
      <c r="S7" s="26"/>
      <c r="T7" s="26"/>
      <c r="U7" s="24"/>
    </row>
    <row r="8" ht="200.25" customHeight="1"/>
    <row r="9" spans="1:21" ht="40.5" customHeight="1">
      <c r="A9" s="46">
        <f>A1</f>
        <v>45352</v>
      </c>
      <c r="B9" s="47"/>
      <c r="C9" s="47"/>
      <c r="D9" s="47"/>
      <c r="E9" s="47"/>
      <c r="F9" s="47"/>
      <c r="G9" s="47"/>
      <c r="H9" s="45"/>
      <c r="N9" s="29"/>
      <c r="O9" s="29"/>
      <c r="P9" s="29"/>
      <c r="Q9" s="29"/>
      <c r="R9" s="29"/>
      <c r="S9" s="29"/>
      <c r="T9" s="29"/>
      <c r="U9" s="29"/>
    </row>
    <row r="10" spans="1:21" s="3" customFormat="1" ht="40.5" customHeight="1">
      <c r="A10" s="5"/>
      <c r="B10" s="6"/>
      <c r="C10" s="4" t="s">
        <v>12</v>
      </c>
      <c r="D10" s="4" t="s">
        <v>13</v>
      </c>
      <c r="E10" s="4" t="s">
        <v>7</v>
      </c>
      <c r="F10" s="4" t="s">
        <v>6</v>
      </c>
      <c r="G10" s="4" t="s">
        <v>4</v>
      </c>
      <c r="H10" s="4" t="s">
        <v>8</v>
      </c>
      <c r="N10" s="29"/>
      <c r="O10" s="29"/>
      <c r="P10" s="29"/>
      <c r="Q10" s="29"/>
      <c r="R10" s="29"/>
      <c r="S10" s="29"/>
      <c r="T10" s="29"/>
      <c r="U10" s="29"/>
    </row>
    <row r="11" spans="1:21" ht="40.5" customHeight="1">
      <c r="A11" s="44" t="s">
        <v>3</v>
      </c>
      <c r="B11" s="45"/>
      <c r="C11" s="13">
        <f>C3+D11</f>
        <v>819</v>
      </c>
      <c r="D11" s="13">
        <f>SUM('住所別計'!E8)</f>
        <v>19</v>
      </c>
      <c r="E11" s="13">
        <f>D3</f>
        <v>494</v>
      </c>
      <c r="F11" s="13">
        <f>E3-D11</f>
        <v>79</v>
      </c>
      <c r="G11" s="13">
        <f>F3</f>
        <v>549</v>
      </c>
      <c r="H11" s="13">
        <f>C11+SUM(E11:G11)</f>
        <v>1941</v>
      </c>
      <c r="N11" s="29"/>
      <c r="O11" s="29"/>
      <c r="P11" s="29"/>
      <c r="Q11" s="29"/>
      <c r="R11" s="29"/>
      <c r="S11" s="29"/>
      <c r="T11" s="29"/>
      <c r="U11" s="29"/>
    </row>
    <row r="12" spans="1:21" ht="40.5" customHeight="1">
      <c r="A12" s="7" t="s">
        <v>10</v>
      </c>
      <c r="B12" s="4" t="s">
        <v>0</v>
      </c>
      <c r="C12" s="13">
        <f>C4+D12</f>
        <v>860</v>
      </c>
      <c r="D12" s="13">
        <f>SUM('住所別計'!B8)</f>
        <v>23</v>
      </c>
      <c r="E12" s="13">
        <f>D4</f>
        <v>454</v>
      </c>
      <c r="F12" s="13">
        <f>E4-D12</f>
        <v>73</v>
      </c>
      <c r="G12" s="13">
        <f>F4</f>
        <v>592</v>
      </c>
      <c r="H12" s="13">
        <f>C12+SUM(E12:G12)</f>
        <v>1979</v>
      </c>
      <c r="N12" s="29"/>
      <c r="O12" s="29"/>
      <c r="P12" s="29"/>
      <c r="Q12" s="29"/>
      <c r="R12" s="29"/>
      <c r="S12" s="29"/>
      <c r="T12" s="29"/>
      <c r="U12" s="29"/>
    </row>
    <row r="13" spans="1:21" ht="40.5" customHeight="1">
      <c r="A13" s="8" t="s">
        <v>11</v>
      </c>
      <c r="B13" s="4" t="s">
        <v>1</v>
      </c>
      <c r="C13" s="13">
        <f>C5+D13</f>
        <v>897</v>
      </c>
      <c r="D13" s="13">
        <f>SUM('住所別計'!C8)</f>
        <v>23</v>
      </c>
      <c r="E13" s="13">
        <f>D5</f>
        <v>529</v>
      </c>
      <c r="F13" s="13">
        <f>E5-D13</f>
        <v>71</v>
      </c>
      <c r="G13" s="13">
        <f>F5</f>
        <v>585</v>
      </c>
      <c r="H13" s="13">
        <f>C13+SUM(E13:G13)</f>
        <v>2082</v>
      </c>
      <c r="N13" s="29"/>
      <c r="O13" s="29"/>
      <c r="P13" s="29"/>
      <c r="Q13" s="29"/>
      <c r="R13" s="29"/>
      <c r="S13" s="29"/>
      <c r="T13" s="29"/>
      <c r="U13" s="29"/>
    </row>
    <row r="14" spans="1:21" ht="40.5" customHeight="1">
      <c r="A14" s="44" t="s">
        <v>2</v>
      </c>
      <c r="B14" s="45"/>
      <c r="C14" s="13">
        <f>C6+D14</f>
        <v>1757</v>
      </c>
      <c r="D14" s="13">
        <f>SUM(D12:D13)</f>
        <v>46</v>
      </c>
      <c r="E14" s="13">
        <f>D6</f>
        <v>983</v>
      </c>
      <c r="F14" s="13">
        <f>E6-D14</f>
        <v>144</v>
      </c>
      <c r="G14" s="13">
        <f>F6</f>
        <v>1177</v>
      </c>
      <c r="H14" s="13">
        <f>C14+SUM(E14:G14)</f>
        <v>4061</v>
      </c>
      <c r="N14" s="29"/>
      <c r="O14" s="29"/>
      <c r="P14" s="29"/>
      <c r="Q14" s="29"/>
      <c r="R14" s="29"/>
      <c r="S14" s="29"/>
      <c r="T14" s="29"/>
      <c r="U14" s="29"/>
    </row>
    <row r="15" spans="1:21" ht="21">
      <c r="A15" s="43" t="s">
        <v>21</v>
      </c>
      <c r="B15" s="43"/>
      <c r="C15" s="43"/>
      <c r="D15" s="43"/>
      <c r="N15" s="41"/>
      <c r="O15" s="41"/>
      <c r="P15" s="41"/>
      <c r="Q15" s="41"/>
      <c r="R15" s="28"/>
      <c r="S15" s="28"/>
      <c r="T15" s="28"/>
      <c r="U15" s="28"/>
    </row>
  </sheetData>
  <sheetProtection/>
  <mergeCells count="10">
    <mergeCell ref="N15:Q15"/>
    <mergeCell ref="N7:O7"/>
    <mergeCell ref="A15:D15"/>
    <mergeCell ref="A3:B3"/>
    <mergeCell ref="A6:B6"/>
    <mergeCell ref="A1:H1"/>
    <mergeCell ref="A9:H9"/>
    <mergeCell ref="A11:B11"/>
    <mergeCell ref="A14:B14"/>
    <mergeCell ref="A7:B7"/>
  </mergeCells>
  <printOptions/>
  <pageMargins left="0.787" right="0.36" top="0.984" bottom="0.99" header="0.512" footer="0.512"/>
  <pageSetup horizontalDpi="600" verticalDpi="600" orientation="portrait" paperSize="9" scale="98" r:id="rId3"/>
  <rowBreaks count="1" manualBreakCount="1">
    <brk id="16" max="255" man="1"/>
  </rowBreaks>
  <colBreaks count="1" manualBreakCount="1">
    <brk id="9" max="65535" man="1"/>
  </colBreaks>
  <ignoredErrors>
    <ignoredError sqref="F12:F14" formula="1"/>
    <ignoredError sqref="C5 E3:E5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="130" zoomScaleSheetLayoutView="130" zoomScalePageLayoutView="0" workbookViewId="0" topLeftCell="A1">
      <selection activeCell="H10" sqref="H10"/>
    </sheetView>
  </sheetViews>
  <sheetFormatPr defaultColWidth="9.00390625" defaultRowHeight="13.5"/>
  <sheetData>
    <row r="1" ht="34.5" customHeight="1">
      <c r="A1" t="s">
        <v>35</v>
      </c>
    </row>
    <row r="2" spans="2:10" ht="27">
      <c r="B2" s="15" t="s">
        <v>23</v>
      </c>
      <c r="C2" s="15" t="s">
        <v>24</v>
      </c>
      <c r="D2" s="15" t="s">
        <v>29</v>
      </c>
      <c r="E2" s="40" t="s">
        <v>34</v>
      </c>
      <c r="F2" s="15" t="s">
        <v>25</v>
      </c>
      <c r="G2" s="15" t="s">
        <v>30</v>
      </c>
      <c r="H2" s="15" t="s">
        <v>26</v>
      </c>
      <c r="I2" s="15" t="s">
        <v>32</v>
      </c>
      <c r="J2" s="15" t="s">
        <v>27</v>
      </c>
    </row>
    <row r="3" spans="1:11" ht="13.5">
      <c r="A3" s="15" t="s">
        <v>0</v>
      </c>
      <c r="B3" s="15">
        <v>5</v>
      </c>
      <c r="C3" s="15">
        <v>1</v>
      </c>
      <c r="D3" s="15"/>
      <c r="E3" s="15">
        <v>-4</v>
      </c>
      <c r="F3" s="15">
        <v>-6</v>
      </c>
      <c r="G3" s="15"/>
      <c r="H3" s="15"/>
      <c r="I3" s="15"/>
      <c r="J3" s="15"/>
      <c r="K3" s="15">
        <f>SUM(B3:J3)</f>
        <v>-4</v>
      </c>
    </row>
    <row r="4" spans="1:11" ht="14.25" thickBot="1">
      <c r="A4" s="15" t="s">
        <v>1</v>
      </c>
      <c r="B4" s="15">
        <v>7</v>
      </c>
      <c r="C4" s="15"/>
      <c r="D4" s="15"/>
      <c r="E4" s="15">
        <v>-7</v>
      </c>
      <c r="F4" s="15">
        <v>-2</v>
      </c>
      <c r="G4" s="15"/>
      <c r="H4" s="15"/>
      <c r="I4" s="15"/>
      <c r="J4" s="15"/>
      <c r="K4" s="22">
        <f>SUM(B4:J4)</f>
        <v>-2</v>
      </c>
    </row>
    <row r="5" spans="1:11" ht="14.25" thickBot="1">
      <c r="A5" s="17" t="s">
        <v>2</v>
      </c>
      <c r="B5" s="17">
        <f>SUM(B3:B4)</f>
        <v>12</v>
      </c>
      <c r="C5" s="17">
        <f aca="true" t="shared" si="0" ref="C5:J5">SUM(C3:C4)</f>
        <v>1</v>
      </c>
      <c r="D5" s="17">
        <f t="shared" si="0"/>
        <v>0</v>
      </c>
      <c r="E5" s="17">
        <f t="shared" si="0"/>
        <v>-11</v>
      </c>
      <c r="F5" s="17">
        <f t="shared" si="0"/>
        <v>-8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21">
        <f t="shared" si="0"/>
        <v>0</v>
      </c>
      <c r="K5" s="23">
        <f>SUM(B5:J5)</f>
        <v>-6</v>
      </c>
    </row>
    <row r="6" ht="14.25" thickBot="1"/>
    <row r="7" spans="1:11" ht="14.25" thickBot="1">
      <c r="A7" s="18" t="s">
        <v>28</v>
      </c>
      <c r="B7" s="18">
        <v>8</v>
      </c>
      <c r="C7" s="18"/>
      <c r="D7" s="18"/>
      <c r="E7" s="18">
        <v>-5</v>
      </c>
      <c r="F7" s="18">
        <v>-5</v>
      </c>
      <c r="G7" s="18"/>
      <c r="H7" s="19">
        <v>1</v>
      </c>
      <c r="I7" s="18"/>
      <c r="J7" s="20"/>
      <c r="K7" s="16">
        <f>SUM(B7:J7)</f>
        <v>-1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WS562</dc:creator>
  <cp:keywords/>
  <dc:description/>
  <cp:lastModifiedBy>LWS2232</cp:lastModifiedBy>
  <cp:lastPrinted>2024-03-01T01:26:01Z</cp:lastPrinted>
  <dcterms:created xsi:type="dcterms:W3CDTF">2004-01-15T00:14:46Z</dcterms:created>
  <dcterms:modified xsi:type="dcterms:W3CDTF">2024-03-01T01:31:07Z</dcterms:modified>
  <cp:category/>
  <cp:version/>
  <cp:contentType/>
  <cp:contentStatus/>
</cp:coreProperties>
</file>